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uamm\Desktop\01 CUAMM Ethiopia\04 Procurement\2023-31 Zona A &amp; TERKIDI Rehabilitations\to post\"/>
    </mc:Choice>
  </mc:AlternateContent>
  <bookViews>
    <workbookView xWindow="0" yWindow="0" windowWidth="23040" windowHeight="8904" activeTab="1"/>
  </bookViews>
  <sheets>
    <sheet name="Terkidi Resume" sheetId="5" r:id="rId1"/>
    <sheet name="Terkidi Maternity updated BOQ" sheetId="4" r:id="rId2"/>
  </sheets>
  <externalReferences>
    <externalReference r:id="rId3"/>
    <externalReference r:id="rId4"/>
  </externalReferences>
  <definedNames>
    <definedName name="___________con25">#REF!</definedName>
    <definedName name="_________con25">#REF!</definedName>
    <definedName name="_______con25">#REF!</definedName>
    <definedName name="_______hcb20">#REF!</definedName>
    <definedName name="______dim03670">#REF!</definedName>
    <definedName name="______gip1">#REF!</definedName>
    <definedName name="______gip2">#REF!</definedName>
    <definedName name="______hcb20">#REF!</definedName>
    <definedName name="______snf300250">#REF!</definedName>
    <definedName name="______tms118">#REF!</definedName>
    <definedName name="______tms136">#REF!</definedName>
    <definedName name="______tms236">#REF!</definedName>
    <definedName name="______tmw065136">#REF!</definedName>
    <definedName name="_____con25">#REF!</definedName>
    <definedName name="_____dim03670">#REF!</definedName>
    <definedName name="_____gip1">#REF!</definedName>
    <definedName name="_____gip2">#REF!</definedName>
    <definedName name="_____hcb20">#REF!</definedName>
    <definedName name="_____snf300250">#REF!</definedName>
    <definedName name="_____tms118">#REF!</definedName>
    <definedName name="_____tms136">#REF!</definedName>
    <definedName name="_____tms236">#REF!</definedName>
    <definedName name="_____tmw065136">#REF!</definedName>
    <definedName name="____dim03670">#REF!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con25">#REF!</definedName>
    <definedName name="__dim03670">#REF!</definedName>
    <definedName name="__gip1">#REF!</definedName>
    <definedName name="__gip2">#REF!</definedName>
    <definedName name="__hcb20">#REF!</definedName>
    <definedName name="__snf300250">#REF!</definedName>
    <definedName name="__tms118">#REF!</definedName>
    <definedName name="__tms136">#REF!</definedName>
    <definedName name="__tms236">#REF!</definedName>
    <definedName name="__tmw065136">#REF!</definedName>
    <definedName name="_con25">#REF!</definedName>
    <definedName name="_dim03670">#REF!</definedName>
    <definedName name="_gip1">#REF!</definedName>
    <definedName name="_gip2">#REF!</definedName>
    <definedName name="_hcb20">#REF!</definedName>
    <definedName name="_snf300250">#REF!</definedName>
    <definedName name="_tms118">#REF!</definedName>
    <definedName name="_tms136">#REF!</definedName>
    <definedName name="_tms236">#REF!</definedName>
    <definedName name="_tmw065136">#REF!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50a1p">#REF!</definedName>
    <definedName name="acb50a3p">#REF!</definedName>
    <definedName name="acb63a1p">#REF!</definedName>
    <definedName name="acb63a3p">#REF!</definedName>
    <definedName name="acb6a1p">#REF!</definedName>
    <definedName name="acb6a3p">#REF!</definedName>
    <definedName name="adf">#REF!</definedName>
    <definedName name="airterminal1">#REF!</definedName>
    <definedName name="analyses">#REF!</definedName>
    <definedName name="bell">#REF!</definedName>
    <definedName name="bellcallpoint">#REF!</definedName>
    <definedName name="belltransformer">#REF!</definedName>
    <definedName name="buzzer">#REF!</definedName>
    <definedName name="CABLE">[1]price!$G$51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eiling">#REF!</definedName>
    <definedName name="ceilingglobe">#REF!</definedName>
    <definedName name="cemic">#REF!</definedName>
    <definedName name="cisheet">#REF!</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ppertape25x3">#REF!</definedName>
    <definedName name="D">#REF!</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illa1">#REF!</definedName>
    <definedName name="dimmerswitch1200w">#REF!</definedName>
    <definedName name="dimmerswitch2000w">#REF!</definedName>
    <definedName name="dimmerswitch300w">#REF!</definedName>
    <definedName name="doorswitchpoint">#REF!</definedName>
    <definedName name="doubleswitch">#REF!</definedName>
    <definedName name="doubletwowayswitch">#REF!</definedName>
    <definedName name="earthrod1200x16">#REF!</definedName>
    <definedName name="earthrod2400x16">#REF!</definedName>
    <definedName name="errtuuii">#REF!</definedName>
    <definedName name="f">#REF!</definedName>
    <definedName name="FAHRABMNH">#REF!</definedName>
    <definedName name="FF">#REF!</definedName>
    <definedName name="fff">#REF!</definedName>
    <definedName name="ficotp">#REF!</definedName>
    <definedName name="firealarmcontrolpanel">#REF!</definedName>
    <definedName name="floatswitch">#REF!</definedName>
    <definedName name="floorbox">#REF!</definedName>
    <definedName name="flortil">#REF!</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rmw">#REF!</definedName>
    <definedName name="ftt">#REF!</definedName>
    <definedName name="fusedswitch125a3p">#REF!</definedName>
    <definedName name="fusedswitch250a3p">#REF!</definedName>
    <definedName name="fusedswitch4003p">#REF!</definedName>
    <definedName name="fusedswitch630a3p">#REF!</definedName>
    <definedName name="fusedswitch63a3p">#REF!</definedName>
    <definedName name="GG">#REF!</definedName>
    <definedName name="gip0.5">#REF!</definedName>
    <definedName name="gip0.75">#REF!</definedName>
    <definedName name="glaz">#REF!</definedName>
    <definedName name="gslabc20">#REF!</definedName>
    <definedName name="hard">#REF!</definedName>
    <definedName name="hhhh">#REF!</definedName>
    <definedName name="hy">#REF!</definedName>
    <definedName name="intermediateswitch">#REF!</definedName>
    <definedName name="K">#REF!</definedName>
    <definedName name="KERA">#REF!</definedName>
    <definedName name="KJHL">#REF!</definedName>
    <definedName name="kkkk">#REF!</definedName>
    <definedName name="kll">#REF!</definedName>
    <definedName name="KMJH">#REF!</definedName>
    <definedName name="KWH32A1P">#REF!</definedName>
    <definedName name="kwh63a1p">#REF!</definedName>
    <definedName name="KWH63A3P">#REF!</definedName>
    <definedName name="L">#REF!</definedName>
    <definedName name="latch">#REF!</definedName>
    <definedName name="LIBRA">#REF!</definedName>
    <definedName name="lightpoint">#REF!</definedName>
    <definedName name="masa">#REF!</definedName>
    <definedName name="masb">#REF!</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ovement_sensor">#REF!</definedName>
    <definedName name="new">#REF!</definedName>
    <definedName name="NewExpansive">#REF!</definedName>
    <definedName name="OPDOld">#REF!</definedName>
    <definedName name="pacific095136">#REF!</definedName>
    <definedName name="pacific095236">#REF!</definedName>
    <definedName name="paint">#REF!</definedName>
    <definedName name="photocell">#REF!</definedName>
    <definedName name="point">#REF!</definedName>
    <definedName name="poweroutlet25a1p3x6">#REF!</definedName>
    <definedName name="poweroutlet25a3p4x6">#REF!</definedName>
    <definedName name="preventorp1">#REF!</definedName>
    <definedName name="preventorp2">#REF!</definedName>
    <definedName name="preventorp3">#REF!</definedName>
    <definedName name="preventorp4">#REF!</definedName>
    <definedName name="_xlnm.Print_Area" localSheetId="1">'Terkidi Maternity updated BOQ'!$A$1:$F$43</definedName>
    <definedName name="_xlnm.Print_Area" localSheetId="0">'Terkidi Resume'!$A$1:$F$20</definedName>
    <definedName name="ptli">#REF!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ewrttt">#REF!</definedName>
    <definedName name="rahel">#REF!</definedName>
    <definedName name="RE">#REF!</definedName>
    <definedName name="rei">#REF!</definedName>
    <definedName name="rende">#REF!</definedName>
    <definedName name="REWDF">#REF!</definedName>
    <definedName name="REWDFGBC">#REF!</definedName>
    <definedName name="rhsprofile">#REF!</definedName>
    <definedName name="RS">#REF!</definedName>
    <definedName name="RSEDFG">#REF!</definedName>
    <definedName name="S">#REF!</definedName>
    <definedName name="SALI_REMOTE">#REF!</definedName>
    <definedName name="sat_tv_fm">#REF!</definedName>
    <definedName name="sat_tv_fm_l">#REF!</definedName>
    <definedName name="sat_tv_fm_t">#REF!</definedName>
    <definedName name="screed">#REF!</definedName>
    <definedName name="sene">#REF!</definedName>
    <definedName name="SharpDisposalTO">#REF!</definedName>
    <definedName name="singleswitch">#REF!</definedName>
    <definedName name="singleswitchwp">#REF!</definedName>
    <definedName name="socket10a1p">#REF!</definedName>
    <definedName name="socket16a1p">#REF!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s.">#REF!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urfacepanel12acb">#REF!</definedName>
    <definedName name="surfacepanel24acb">#REF!</definedName>
    <definedName name="surfacepanel36acb">#REF!</definedName>
    <definedName name="surfacepanel8acb">#REF!</definedName>
    <definedName name="surgearrester_40">#REF!</definedName>
    <definedName name="surgearrester_70">#REF!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l">#REF!</definedName>
    <definedName name="telephonepoint">#REF!</definedName>
    <definedName name="testclamp25x3">#REF!</definedName>
    <definedName name="testclamp5070">#REF!</definedName>
    <definedName name="timerswitch">#REF!</definedName>
    <definedName name="tms136gdl140">#REF!</definedName>
    <definedName name="tms136gkd140">#REF!</definedName>
    <definedName name="tms236gkh240">#REF!</definedName>
    <definedName name="TR">#REF!</definedName>
    <definedName name="TREW">#REF!</definedName>
    <definedName name="TRH">#REF!</definedName>
    <definedName name="TRHGF">#REF!</definedName>
    <definedName name="TT">#REF!</definedName>
    <definedName name="TTT">#REF!</definedName>
    <definedName name="tv">#REF!</definedName>
    <definedName name="tvaerial10element">#REF!</definedName>
    <definedName name="tvoutletloopthrough">#REF!</definedName>
    <definedName name="tvoutletterminal">#REF!</definedName>
    <definedName name="tvpoint">#REF!</definedName>
    <definedName name="twowayswitch">#REF!</definedName>
    <definedName name="vibrationdetector">#REF!</definedName>
    <definedName name="wallglobe">#REF!</definedName>
    <definedName name="WD">#REF!</definedName>
    <definedName name="WE">#REF!</definedName>
    <definedName name="WEE">#REF!</definedName>
    <definedName name="zzz156">'[2]Grand Summary'!#REF!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1" i="4" l="1"/>
  <c r="D40" i="4"/>
  <c r="F36" i="4" l="1"/>
  <c r="F37" i="4"/>
  <c r="D32" i="4"/>
  <c r="D30" i="4"/>
  <c r="F42" i="4" l="1"/>
  <c r="F41" i="4"/>
  <c r="F40" i="4"/>
  <c r="F39" i="4"/>
  <c r="F38" i="4"/>
  <c r="F35" i="4"/>
  <c r="F34" i="4"/>
  <c r="F33" i="4"/>
  <c r="F32" i="4"/>
  <c r="F31" i="4"/>
  <c r="F30" i="4"/>
  <c r="F29" i="4"/>
  <c r="F43" i="4" l="1"/>
  <c r="E14" i="4" s="1"/>
  <c r="E17" i="4" s="1"/>
  <c r="E19" i="4" l="1"/>
  <c r="E21" i="4" s="1"/>
  <c r="D13" i="5"/>
  <c r="D15" i="5" l="1"/>
  <c r="D17" i="5" s="1"/>
  <c r="D19" i="5" s="1"/>
</calcChain>
</file>

<file path=xl/sharedStrings.xml><?xml version="1.0" encoding="utf-8"?>
<sst xmlns="http://schemas.openxmlformats.org/spreadsheetml/2006/main" count="64" uniqueCount="48">
  <si>
    <t>SPECIFICATION AND BILL OF QUANTITIES</t>
  </si>
  <si>
    <t>GENERAL MAINTENANCE..........................................</t>
  </si>
  <si>
    <t>Birr</t>
  </si>
  <si>
    <t>VAT 15 %   …………………….</t>
  </si>
  <si>
    <t>Description</t>
  </si>
  <si>
    <t>Unit</t>
  </si>
  <si>
    <t>Qty</t>
  </si>
  <si>
    <t xml:space="preserve"> Amount</t>
  </si>
  <si>
    <t>Supply and fix chipwood ceilings as per the Engineers approval. Price shall include 40 x 50 mm Zigba wood battens with c/c spacing of 600 mm both ways, middle and corner list,  and all other necessary accessories .</t>
  </si>
  <si>
    <t>Supply  and Fix ceiling  Fun  USHA  or   Equivalent  Approved  by  the  Engineer.  With  all accessories and all necessary works</t>
  </si>
  <si>
    <t>FOR</t>
  </si>
  <si>
    <t>Project :</t>
  </si>
  <si>
    <t>Location:</t>
  </si>
  <si>
    <t>Client:</t>
  </si>
  <si>
    <t>Doctors With Africa, CUAMM</t>
  </si>
  <si>
    <t>Contractor:</t>
  </si>
  <si>
    <t>Consultant:</t>
  </si>
  <si>
    <t>Total    ……….........</t>
  </si>
  <si>
    <t>VAT 15%   ...................</t>
  </si>
  <si>
    <t>Grand Total with 15% VAT………………</t>
  </si>
  <si>
    <t>m²</t>
  </si>
  <si>
    <t>Nº</t>
  </si>
  <si>
    <t xml:space="preserve">TERKIDI HEALTH POST </t>
  </si>
  <si>
    <t>150mm thick Class B HCB wall which can satisfy the designed strength , bedded in cement sand mortar (1:3).Price shall include mortar bed and reinforcement bar to all external walls with 1 dia 6mm  at every 1000mm( 5-HCB Blocks) .</t>
  </si>
  <si>
    <t>Maternity Block General Maintenance</t>
  </si>
  <si>
    <t xml:space="preserve">Flush mounting socket outlet of 16A 1Phase with Earth Contact </t>
  </si>
  <si>
    <t>Supply  and  fix  6mm  thick  laminated chipwood  partition wall  as  per  the Engineers  approval.  Price  shall  include  40  x  50  mm  purlins with  spacing of 600 mm both ways, vertical  and horizontal,  and all other necessary accessories.</t>
  </si>
  <si>
    <t xml:space="preserve">Supply, Connect and Test lamps and complete accessories: 36w, 60x60 LED Box panel Light </t>
  </si>
  <si>
    <t>Metal windows and doors made of 38x1.5mm LTZ profiles. Price shall include approved quality locks and all ironmongery works, two coats of anti rust, three coats of synthetic paint, 1mm thick sheet metal and door stopper.</t>
  </si>
  <si>
    <t>Gambella Regional State, Ethiopia</t>
  </si>
  <si>
    <t>TOTAL   …………………….</t>
  </si>
  <si>
    <t>GRAND TOTAL   ……………………….</t>
  </si>
  <si>
    <t>Item</t>
  </si>
  <si>
    <t>Unit Rate</t>
  </si>
  <si>
    <t>SUB TOTAL FOR GENERAL MAINTENANCEE ETH BIRR</t>
  </si>
  <si>
    <t xml:space="preserve">Remove and replace  existing G-28 CIS roofing covers with transparent roof </t>
  </si>
  <si>
    <t xml:space="preserve">Supply and Install complete set door lock approved by the Engineer and all  accessories and  incidental works </t>
  </si>
  <si>
    <t>Demolish partition wall  to increase room area. Cost shall include clearing of waste materials.</t>
  </si>
  <si>
    <t xml:space="preserve">Construct 1.5*1.5 meter shower room near to the block with iron sheet  and fix shower units made of enameled heavy duty cast iron shower tray, complete with approved quality level controlled mixing valve, fixed &amp; flexible shower head, P-smell trap and with all other necessary  accessories.    </t>
  </si>
  <si>
    <t>Apply three coats of plastic emulsion paint to all internal and external wall and  chipwood ceiling including all crack sealing with cement and gypsum as necessary .</t>
  </si>
  <si>
    <t xml:space="preserve">Supply the fittings ,fix, test &amp; commission exiting two bowl  sink  made  of SS  with chrome plated lever operated cold  water tap. Complete with  plug , P-smell trap with connection pipes , angle valve and all other necessary accessories . </t>
  </si>
  <si>
    <t xml:space="preserve">Supply , fix, test &amp; commission New Handwash sink  made  of SS  with chrome plated lever operated cold  water tap. Complete with  plug , P-smell trap with connection pipes , angle valve and all other necessary accessories . </t>
  </si>
  <si>
    <t xml:space="preserve">the work is done by local  so we need it </t>
  </si>
  <si>
    <t>TERKIDI HEALTH POST REHABILITATIONS</t>
  </si>
  <si>
    <t>SPECIFICATIONS AND PRICED BILL OF QUANTITIES</t>
  </si>
  <si>
    <t>Terkindi Rehabilitations</t>
  </si>
  <si>
    <t>Solomoin Tesfayes</t>
  </si>
  <si>
    <t>ETB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</si>
</sst>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_(* #,##0.00_);_(* \(#,##0.00\);_(* &quot;-&quot;??_);_(@_)"/>
    <numFmt numFmtId="165" formatCode="#,##0.0"/>
    <numFmt numFmtId="166" formatCode="0.0"/>
    <numFmt numFmtId="167" formatCode="_ * #,##0.00_ ;_ * \-#,##0.00_ ;_ * &quot;-&quot;??_ ;_ @_ "/>
    <numFmt numFmtId="168" formatCode="_(* #,##0_);_(* \(#,##0\);_(* &quot;-&quot;??_);_(@_)"/>
  </numFmts>
  <fonts count="17">
    <font>
      <sz val="11"/>
      <color theme="1"/>
      <name val="Calibri"/>
      <family val="2"/>
      <scheme val="minor"/>
    </font>
    <font>
      <sz val="11"/>
      <color theme="1"/>
      <name val="Calibri"/>
      <family val="2"/>
      <scheme val="minor"/>
    </font>
    <font>
      <sz val="10"/>
      <name val="Arial"/>
      <family val="2"/>
    </font>
    <font>
      <sz val="10"/>
      <name val="Helv"/>
      <charset val="204"/>
    </font>
    <font>
      <sz val="10"/>
      <color rgb="FF000000"/>
      <name val="Arial"/>
      <family val="2"/>
    </font>
    <font>
      <sz val="11"/>
      <name val="Calibri"/>
      <family val="2"/>
      <scheme val="minor"/>
    </font>
    <font>
      <sz val="11"/>
      <color theme="1"/>
      <name val="Calibri"/>
      <family val="2"/>
    </font>
    <font>
      <sz val="11"/>
      <name val="Calibri"/>
      <family val="2"/>
    </font>
    <font>
      <sz val="11"/>
      <color rgb="FF000000"/>
      <name val="Calibri"/>
      <family val="2"/>
    </font>
    <font>
      <b/>
      <sz val="11"/>
      <color rgb="FF000000"/>
      <name val="Calibri"/>
      <family val="2"/>
    </font>
    <font>
      <b/>
      <u/>
      <sz val="11"/>
      <color rgb="FF000000"/>
      <name val="Calibri"/>
      <family val="2"/>
    </font>
    <font>
      <b/>
      <sz val="11"/>
      <name val="Calibri"/>
      <family val="2"/>
    </font>
    <font>
      <b/>
      <sz val="12"/>
      <name val="Calibri"/>
      <family val="2"/>
      <scheme val="minor"/>
    </font>
    <font>
      <b/>
      <sz val="11"/>
      <name val="Calibri"/>
      <family val="2"/>
      <scheme val="minor"/>
    </font>
    <font>
      <u/>
      <sz val="11"/>
      <name val="Calibri"/>
      <family val="2"/>
      <scheme val="minor"/>
    </font>
    <font>
      <b/>
      <u/>
      <sz val="11"/>
      <name val="Calibri"/>
      <family val="2"/>
      <scheme val="minor"/>
    </font>
    <font>
      <b/>
      <sz val="14"/>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FF"/>
        <bgColor rgb="FF000000"/>
      </patternFill>
    </fill>
    <fill>
      <patternFill patternType="solid">
        <fgColor rgb="FFFFC000"/>
        <bgColor rgb="FF000000"/>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rgb="FF000000"/>
      </top>
      <bottom style="thin">
        <color rgb="FF000000"/>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rgb="FF000000"/>
      </right>
      <top style="thin">
        <color rgb="FF000000"/>
      </top>
      <bottom/>
      <diagonal/>
    </border>
    <border>
      <left style="thin">
        <color auto="1"/>
      </left>
      <right/>
      <top style="thin">
        <color auto="1"/>
      </top>
      <bottom/>
      <diagonal/>
    </border>
    <border>
      <left/>
      <right/>
      <top style="thin">
        <color indexed="64"/>
      </top>
      <bottom/>
      <diagonal/>
    </border>
    <border>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3"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4" fillId="0" borderId="0"/>
    <xf numFmtId="9" fontId="1" fillId="0" borderId="0" applyFont="0" applyFill="0" applyBorder="0" applyAlignment="0" applyProtection="0"/>
  </cellStyleXfs>
  <cellXfs count="150">
    <xf numFmtId="0" fontId="0" fillId="0" borderId="0" xfId="0"/>
    <xf numFmtId="4" fontId="8" fillId="0" borderId="1" xfId="9" applyNumberFormat="1" applyFont="1" applyFill="1" applyBorder="1" applyAlignment="1">
      <alignment horizontal="center" vertical="top"/>
    </xf>
    <xf numFmtId="4" fontId="8" fillId="0" borderId="2" xfId="9" applyNumberFormat="1" applyFont="1" applyFill="1" applyBorder="1" applyAlignment="1">
      <alignment horizontal="left"/>
    </xf>
    <xf numFmtId="4" fontId="8" fillId="0" borderId="2" xfId="9" applyNumberFormat="1" applyFont="1" applyFill="1" applyBorder="1" applyAlignment="1">
      <alignment horizontal="center"/>
    </xf>
    <xf numFmtId="4" fontId="8" fillId="0" borderId="3" xfId="9" applyNumberFormat="1" applyFont="1" applyFill="1" applyBorder="1" applyAlignment="1">
      <alignment horizontal="center"/>
    </xf>
    <xf numFmtId="4" fontId="8" fillId="0" borderId="0" xfId="9" applyNumberFormat="1" applyFont="1" applyFill="1" applyBorder="1" applyAlignment="1"/>
    <xf numFmtId="4" fontId="8" fillId="0" borderId="5" xfId="9" applyNumberFormat="1" applyFont="1" applyFill="1" applyBorder="1" applyAlignment="1">
      <alignment horizontal="center"/>
    </xf>
    <xf numFmtId="4" fontId="8" fillId="0" borderId="4" xfId="9" applyNumberFormat="1" applyFont="1" applyFill="1" applyBorder="1" applyAlignment="1">
      <alignment horizontal="center" vertical="top"/>
    </xf>
    <xf numFmtId="4" fontId="8" fillId="0" borderId="0" xfId="9" applyNumberFormat="1" applyFont="1" applyFill="1" applyBorder="1" applyAlignment="1">
      <alignment horizontal="left"/>
    </xf>
    <xf numFmtId="4" fontId="8" fillId="0" borderId="0" xfId="9" applyNumberFormat="1" applyFont="1" applyFill="1" applyBorder="1" applyAlignment="1">
      <alignment horizontal="center"/>
    </xf>
    <xf numFmtId="0" fontId="9" fillId="0" borderId="0" xfId="9" applyNumberFormat="1" applyFont="1" applyFill="1" applyBorder="1" applyAlignment="1"/>
    <xf numFmtId="168" fontId="9" fillId="4" borderId="4" xfId="9" applyNumberFormat="1" applyFont="1" applyFill="1" applyBorder="1" applyAlignment="1">
      <alignment horizontal="right" vertical="top"/>
    </xf>
    <xf numFmtId="0" fontId="10" fillId="4" borderId="0" xfId="9" applyNumberFormat="1" applyFont="1" applyFill="1" applyBorder="1" applyAlignment="1">
      <alignment horizontal="center" vertical="top"/>
    </xf>
    <xf numFmtId="0" fontId="8" fillId="4" borderId="0" xfId="9" applyNumberFormat="1" applyFont="1" applyFill="1" applyBorder="1" applyAlignment="1">
      <alignment horizontal="center"/>
    </xf>
    <xf numFmtId="167" fontId="9" fillId="4" borderId="5" xfId="9" applyNumberFormat="1" applyFont="1" applyFill="1" applyBorder="1" applyAlignment="1">
      <alignment horizontal="right"/>
    </xf>
    <xf numFmtId="168" fontId="9" fillId="4" borderId="4" xfId="9" applyNumberFormat="1" applyFont="1" applyFill="1" applyBorder="1" applyAlignment="1">
      <alignment horizontal="right"/>
    </xf>
    <xf numFmtId="167" fontId="9" fillId="4" borderId="6" xfId="9" applyNumberFormat="1" applyFont="1" applyFill="1" applyBorder="1" applyAlignment="1"/>
    <xf numFmtId="167" fontId="9" fillId="4" borderId="0" xfId="9" applyNumberFormat="1" applyFont="1" applyFill="1" applyBorder="1" applyAlignment="1"/>
    <xf numFmtId="0" fontId="9" fillId="4" borderId="0" xfId="9" applyNumberFormat="1" applyFont="1" applyFill="1" applyBorder="1" applyAlignment="1">
      <alignment horizontal="right"/>
    </xf>
    <xf numFmtId="0" fontId="9" fillId="4" borderId="0" xfId="9" applyNumberFormat="1" applyFont="1" applyFill="1" applyBorder="1" applyAlignment="1"/>
    <xf numFmtId="167" fontId="9" fillId="4" borderId="6" xfId="9" applyNumberFormat="1" applyFont="1" applyFill="1" applyBorder="1" applyAlignment="1">
      <alignment vertical="center"/>
    </xf>
    <xf numFmtId="43" fontId="8" fillId="4" borderId="0" xfId="9" applyNumberFormat="1" applyFont="1" applyFill="1" applyBorder="1" applyAlignment="1">
      <alignment vertical="center"/>
    </xf>
    <xf numFmtId="0" fontId="8" fillId="4" borderId="0" xfId="9" applyNumberFormat="1" applyFont="1" applyFill="1" applyBorder="1" applyAlignment="1">
      <alignment vertical="center"/>
    </xf>
    <xf numFmtId="4" fontId="8" fillId="0" borderId="0" xfId="9" applyNumberFormat="1" applyFont="1" applyFill="1" applyBorder="1" applyAlignment="1">
      <alignment horizontal="center" vertical="center"/>
    </xf>
    <xf numFmtId="0" fontId="8" fillId="4" borderId="0" xfId="9" applyNumberFormat="1" applyFont="1" applyFill="1" applyBorder="1" applyAlignment="1">
      <alignment horizontal="left"/>
    </xf>
    <xf numFmtId="4" fontId="8" fillId="4" borderId="0" xfId="9" applyNumberFormat="1" applyFont="1" applyFill="1" applyBorder="1" applyAlignment="1">
      <alignment vertical="center" wrapText="1"/>
    </xf>
    <xf numFmtId="0" fontId="6" fillId="0" borderId="6" xfId="0" applyFont="1" applyFill="1" applyBorder="1" applyAlignment="1">
      <alignment horizontal="center" vertical="center"/>
    </xf>
    <xf numFmtId="4" fontId="8" fillId="4" borderId="15" xfId="9" applyNumberFormat="1" applyFont="1" applyFill="1" applyBorder="1" applyAlignment="1">
      <alignment horizontal="left" vertical="center" wrapText="1"/>
    </xf>
    <xf numFmtId="4" fontId="8" fillId="4" borderId="19" xfId="9" applyNumberFormat="1" applyFont="1" applyFill="1" applyBorder="1" applyAlignment="1">
      <alignment horizontal="left" vertical="center" wrapText="1"/>
    </xf>
    <xf numFmtId="4" fontId="5" fillId="0" borderId="1" xfId="2" applyNumberFormat="1" applyFont="1" applyFill="1" applyBorder="1" applyAlignment="1">
      <alignment vertical="top"/>
    </xf>
    <xf numFmtId="165" fontId="5" fillId="0" borderId="2" xfId="2" applyNumberFormat="1" applyFont="1" applyFill="1" applyBorder="1" applyAlignment="1">
      <alignment horizontal="justify" vertical="center" wrapText="1"/>
    </xf>
    <xf numFmtId="165" fontId="5" fillId="0" borderId="2" xfId="2" applyNumberFormat="1" applyFont="1" applyFill="1" applyBorder="1" applyAlignment="1">
      <alignment horizontal="center" vertical="center"/>
    </xf>
    <xf numFmtId="1" fontId="5" fillId="0" borderId="2" xfId="2" applyNumberFormat="1" applyFont="1" applyFill="1" applyBorder="1" applyAlignment="1">
      <alignment horizontal="center" vertical="center"/>
    </xf>
    <xf numFmtId="2" fontId="5" fillId="0" borderId="2" xfId="2" applyNumberFormat="1" applyFont="1" applyFill="1" applyBorder="1" applyAlignment="1">
      <alignment horizontal="right" vertical="center"/>
    </xf>
    <xf numFmtId="0" fontId="5" fillId="0" borderId="3" xfId="2" applyFont="1" applyFill="1" applyBorder="1" applyAlignment="1">
      <alignment vertical="center"/>
    </xf>
    <xf numFmtId="0" fontId="5" fillId="0" borderId="0" xfId="2" applyFont="1" applyFill="1" applyAlignment="1">
      <alignment vertical="center"/>
    </xf>
    <xf numFmtId="165" fontId="5" fillId="2" borderId="4" xfId="2" applyNumberFormat="1" applyFont="1" applyFill="1" applyBorder="1" applyAlignment="1">
      <alignment vertical="center"/>
    </xf>
    <xf numFmtId="165" fontId="5" fillId="2" borderId="0" xfId="2" applyNumberFormat="1" applyFont="1" applyFill="1" applyBorder="1" applyAlignment="1">
      <alignment horizontal="center" vertical="center"/>
    </xf>
    <xf numFmtId="165" fontId="5" fillId="2" borderId="0" xfId="2" applyNumberFormat="1" applyFont="1" applyFill="1" applyBorder="1" applyAlignment="1">
      <alignment vertical="center"/>
    </xf>
    <xf numFmtId="1" fontId="5" fillId="2" borderId="0" xfId="2" applyNumberFormat="1" applyFont="1" applyFill="1" applyBorder="1" applyAlignment="1">
      <alignment vertical="center"/>
    </xf>
    <xf numFmtId="165" fontId="5" fillId="2" borderId="0" xfId="2" applyNumberFormat="1" applyFont="1" applyFill="1" applyBorder="1" applyAlignment="1">
      <alignment horizontal="right" vertical="center"/>
    </xf>
    <xf numFmtId="165" fontId="5" fillId="2" borderId="5" xfId="2" applyNumberFormat="1" applyFont="1" applyFill="1" applyBorder="1" applyAlignment="1">
      <alignment vertical="center"/>
    </xf>
    <xf numFmtId="0" fontId="13" fillId="0" borderId="0" xfId="2" applyFont="1" applyFill="1" applyAlignment="1">
      <alignment horizontal="center" vertical="center"/>
    </xf>
    <xf numFmtId="2" fontId="5" fillId="2" borderId="4" xfId="2" applyNumberFormat="1" applyFont="1" applyFill="1" applyBorder="1" applyAlignment="1">
      <alignment horizontal="right" vertical="center"/>
    </xf>
    <xf numFmtId="165" fontId="13" fillId="2" borderId="0" xfId="2" applyNumberFormat="1" applyFont="1" applyFill="1" applyBorder="1" applyAlignment="1">
      <alignment vertical="center"/>
    </xf>
    <xf numFmtId="165" fontId="13" fillId="2" borderId="0" xfId="2" applyNumberFormat="1" applyFont="1" applyFill="1" applyBorder="1" applyAlignment="1">
      <alignment horizontal="center" vertical="center"/>
    </xf>
    <xf numFmtId="1" fontId="13" fillId="2" borderId="0" xfId="2" applyNumberFormat="1" applyFont="1" applyFill="1" applyBorder="1" applyAlignment="1">
      <alignment vertical="center"/>
    </xf>
    <xf numFmtId="2" fontId="13" fillId="2" borderId="0" xfId="2" applyNumberFormat="1" applyFont="1" applyFill="1" applyBorder="1" applyAlignment="1">
      <alignment horizontal="right" vertical="center"/>
    </xf>
    <xf numFmtId="4" fontId="5" fillId="2" borderId="5" xfId="2" applyNumberFormat="1" applyFont="1" applyFill="1" applyBorder="1" applyAlignment="1">
      <alignment vertical="center"/>
    </xf>
    <xf numFmtId="1" fontId="13" fillId="2" borderId="0" xfId="2" applyNumberFormat="1" applyFont="1" applyFill="1" applyBorder="1" applyAlignment="1">
      <alignment horizontal="center" vertical="center"/>
    </xf>
    <xf numFmtId="2" fontId="5" fillId="2" borderId="0" xfId="2" applyNumberFormat="1" applyFont="1" applyFill="1" applyBorder="1" applyAlignment="1">
      <alignment horizontal="right" vertical="center"/>
    </xf>
    <xf numFmtId="1" fontId="5" fillId="2" borderId="0" xfId="2" applyNumberFormat="1" applyFont="1" applyFill="1" applyBorder="1" applyAlignment="1">
      <alignment horizontal="center" vertical="center"/>
    </xf>
    <xf numFmtId="0" fontId="5" fillId="2" borderId="4" xfId="2" applyFont="1" applyFill="1" applyBorder="1" applyAlignment="1">
      <alignment horizontal="right"/>
    </xf>
    <xf numFmtId="2" fontId="14" fillId="2" borderId="0" xfId="2" applyNumberFormat="1" applyFont="1" applyFill="1" applyBorder="1" applyAlignment="1" applyProtection="1">
      <alignment horizontal="center"/>
    </xf>
    <xf numFmtId="0" fontId="5" fillId="2" borderId="0" xfId="2" applyFont="1" applyFill="1" applyBorder="1" applyAlignment="1">
      <alignment horizontal="center"/>
    </xf>
    <xf numFmtId="1" fontId="5" fillId="2" borderId="0" xfId="2" applyNumberFormat="1" applyFont="1" applyFill="1" applyBorder="1" applyAlignment="1">
      <alignment horizontal="centerContinuous"/>
    </xf>
    <xf numFmtId="2" fontId="5" fillId="2" borderId="0" xfId="2" applyNumberFormat="1" applyFont="1" applyFill="1" applyBorder="1" applyAlignment="1">
      <alignment horizontal="right"/>
    </xf>
    <xf numFmtId="4" fontId="5" fillId="2" borderId="5" xfId="2" applyNumberFormat="1" applyFont="1" applyFill="1" applyBorder="1"/>
    <xf numFmtId="1" fontId="5" fillId="2" borderId="4" xfId="2" applyNumberFormat="1" applyFont="1" applyFill="1" applyBorder="1" applyAlignment="1" applyProtection="1">
      <alignment horizontal="right"/>
    </xf>
    <xf numFmtId="0" fontId="5" fillId="2" borderId="0" xfId="2" applyFont="1" applyFill="1" applyBorder="1" applyAlignment="1" applyProtection="1">
      <alignment horizontal="center"/>
    </xf>
    <xf numFmtId="164" fontId="13" fillId="2" borderId="6" xfId="3" applyFont="1" applyFill="1" applyBorder="1" applyAlignment="1">
      <alignment horizontal="right"/>
    </xf>
    <xf numFmtId="0" fontId="13" fillId="0" borderId="5" xfId="2" applyFont="1" applyFill="1" applyBorder="1" applyAlignment="1">
      <alignment horizontal="center" vertical="center"/>
    </xf>
    <xf numFmtId="0" fontId="5" fillId="2" borderId="0" xfId="2" applyFont="1" applyFill="1" applyBorder="1" applyAlignment="1" applyProtection="1">
      <alignment horizontal="left"/>
    </xf>
    <xf numFmtId="164" fontId="13" fillId="2" borderId="0" xfId="3" applyFont="1" applyFill="1" applyBorder="1" applyAlignment="1">
      <alignment horizontal="right"/>
    </xf>
    <xf numFmtId="2" fontId="5" fillId="2" borderId="4" xfId="2" applyNumberFormat="1" applyFont="1" applyFill="1" applyBorder="1" applyAlignment="1">
      <alignment horizontal="right"/>
    </xf>
    <xf numFmtId="0" fontId="5" fillId="2" borderId="0" xfId="2" applyFont="1" applyFill="1" applyBorder="1" applyAlignment="1" applyProtection="1">
      <alignment horizontal="right"/>
    </xf>
    <xf numFmtId="0" fontId="5" fillId="2" borderId="0" xfId="2" applyFont="1" applyFill="1" applyBorder="1" applyAlignment="1">
      <alignment horizontal="right" vertical="center"/>
    </xf>
    <xf numFmtId="164" fontId="13" fillId="2" borderId="6" xfId="3" applyFont="1" applyFill="1" applyBorder="1" applyAlignment="1">
      <alignment horizontal="right" vertical="center"/>
    </xf>
    <xf numFmtId="4" fontId="5" fillId="2" borderId="0" xfId="2" applyNumberFormat="1" applyFont="1" applyFill="1" applyBorder="1" applyAlignment="1">
      <alignment vertical="center"/>
    </xf>
    <xf numFmtId="4" fontId="13" fillId="3" borderId="7" xfId="2" applyNumberFormat="1" applyFont="1" applyFill="1" applyBorder="1" applyAlignment="1">
      <alignment horizontal="center" vertical="center" wrapText="1"/>
    </xf>
    <xf numFmtId="4" fontId="5" fillId="0" borderId="0" xfId="2" applyNumberFormat="1" applyFont="1" applyFill="1" applyAlignment="1">
      <alignment vertical="top"/>
    </xf>
    <xf numFmtId="165" fontId="5" fillId="0" borderId="0" xfId="2" applyNumberFormat="1" applyFont="1" applyFill="1" applyAlignment="1">
      <alignment horizontal="justify" vertical="center" wrapText="1"/>
    </xf>
    <xf numFmtId="165" fontId="5" fillId="0" borderId="0" xfId="2" applyNumberFormat="1" applyFont="1" applyFill="1" applyAlignment="1">
      <alignment horizontal="center" vertical="center"/>
    </xf>
    <xf numFmtId="1" fontId="5" fillId="0" borderId="0" xfId="2" applyNumberFormat="1" applyFont="1" applyFill="1" applyAlignment="1">
      <alignment horizontal="center" vertical="center"/>
    </xf>
    <xf numFmtId="2" fontId="5" fillId="0" borderId="0" xfId="2" applyNumberFormat="1" applyFont="1" applyFill="1" applyAlignment="1">
      <alignment horizontal="right" vertical="center"/>
    </xf>
    <xf numFmtId="165" fontId="5" fillId="0" borderId="0" xfId="2" applyNumberFormat="1" applyFont="1" applyFill="1" applyBorder="1" applyAlignment="1">
      <alignment horizontal="center" vertical="center"/>
    </xf>
    <xf numFmtId="165" fontId="5" fillId="0" borderId="0" xfId="2" applyNumberFormat="1" applyFont="1" applyFill="1" applyBorder="1" applyAlignment="1">
      <alignment vertical="center"/>
    </xf>
    <xf numFmtId="166" fontId="5" fillId="0" borderId="0" xfId="2" applyNumberFormat="1" applyFont="1" applyFill="1" applyBorder="1" applyAlignment="1">
      <alignment vertical="center"/>
    </xf>
    <xf numFmtId="4" fontId="5" fillId="0" borderId="0" xfId="2" applyNumberFormat="1" applyFont="1" applyFill="1" applyBorder="1" applyAlignment="1">
      <alignment vertical="center"/>
    </xf>
    <xf numFmtId="2" fontId="5" fillId="0" borderId="0" xfId="2" applyNumberFormat="1" applyFont="1" applyFill="1" applyBorder="1" applyAlignment="1">
      <alignment horizontal="right" vertical="center"/>
    </xf>
    <xf numFmtId="0" fontId="5" fillId="0" borderId="0" xfId="2" applyFont="1" applyFill="1" applyBorder="1" applyAlignment="1">
      <alignment vertical="center"/>
    </xf>
    <xf numFmtId="164" fontId="5" fillId="0" borderId="0" xfId="1" applyFont="1" applyFill="1" applyBorder="1" applyAlignment="1">
      <alignment vertical="center"/>
    </xf>
    <xf numFmtId="164" fontId="5" fillId="0" borderId="0" xfId="1" applyFont="1" applyFill="1" applyAlignment="1">
      <alignment horizontal="right" vertical="center"/>
    </xf>
    <xf numFmtId="164" fontId="5" fillId="0" borderId="0" xfId="2" applyNumberFormat="1" applyFont="1" applyFill="1" applyAlignment="1">
      <alignment vertical="center"/>
    </xf>
    <xf numFmtId="0" fontId="13" fillId="2" borderId="0" xfId="2" applyFont="1" applyFill="1" applyBorder="1" applyAlignment="1" applyProtection="1">
      <alignment horizontal="right"/>
    </xf>
    <xf numFmtId="165" fontId="5" fillId="0" borderId="6" xfId="5" applyNumberFormat="1" applyFont="1" applyFill="1" applyBorder="1" applyAlignment="1">
      <alignment horizontal="justify" vertical="top" wrapText="1"/>
    </xf>
    <xf numFmtId="165" fontId="8" fillId="0" borderId="6" xfId="9" applyNumberFormat="1" applyFont="1" applyFill="1" applyBorder="1" applyAlignment="1">
      <alignment horizontal="center" vertical="center"/>
    </xf>
    <xf numFmtId="2" fontId="5" fillId="0" borderId="6" xfId="2" applyNumberFormat="1" applyFont="1" applyFill="1" applyBorder="1" applyAlignment="1">
      <alignment horizontal="right" vertical="center"/>
    </xf>
    <xf numFmtId="165" fontId="13" fillId="3" borderId="22" xfId="2" applyNumberFormat="1" applyFont="1" applyFill="1" applyBorder="1" applyAlignment="1">
      <alignment horizontal="center" vertical="center"/>
    </xf>
    <xf numFmtId="165" fontId="13" fillId="3" borderId="27" xfId="2" applyNumberFormat="1" applyFont="1" applyFill="1" applyBorder="1" applyAlignment="1">
      <alignment horizontal="center" vertical="center"/>
    </xf>
    <xf numFmtId="1" fontId="13" fillId="3" borderId="22" xfId="2" applyNumberFormat="1" applyFont="1" applyFill="1" applyBorder="1" applyAlignment="1">
      <alignment horizontal="center" vertical="center"/>
    </xf>
    <xf numFmtId="4" fontId="13" fillId="3" borderId="26" xfId="2" applyNumberFormat="1" applyFont="1" applyFill="1" applyBorder="1" applyAlignment="1">
      <alignment horizontal="center" vertical="center" wrapText="1"/>
    </xf>
    <xf numFmtId="2" fontId="13" fillId="3" borderId="22" xfId="2" applyNumberFormat="1" applyFont="1" applyFill="1" applyBorder="1" applyAlignment="1">
      <alignment horizontal="center" vertical="center" wrapText="1"/>
    </xf>
    <xf numFmtId="166" fontId="5" fillId="0" borderId="10" xfId="2" applyNumberFormat="1" applyFont="1" applyFill="1" applyBorder="1" applyAlignment="1">
      <alignment horizontal="center" vertical="top"/>
    </xf>
    <xf numFmtId="0" fontId="5" fillId="0" borderId="20" xfId="0" applyFont="1" applyBorder="1" applyAlignment="1">
      <alignment horizontal="left" vertical="top" wrapText="1"/>
    </xf>
    <xf numFmtId="166" fontId="5" fillId="6" borderId="10" xfId="2" applyNumberFormat="1" applyFont="1" applyFill="1" applyBorder="1" applyAlignment="1">
      <alignment horizontal="center" vertical="top"/>
    </xf>
    <xf numFmtId="4" fontId="5" fillId="0" borderId="6" xfId="9" applyNumberFormat="1" applyFont="1" applyFill="1" applyBorder="1" applyAlignment="1">
      <alignment vertical="top" wrapText="1"/>
    </xf>
    <xf numFmtId="0" fontId="5" fillId="0" borderId="0" xfId="9" applyNumberFormat="1" applyFont="1" applyFill="1" applyBorder="1" applyAlignment="1"/>
    <xf numFmtId="4" fontId="13" fillId="0" borderId="0" xfId="9" applyNumberFormat="1" applyFont="1" applyFill="1" applyBorder="1" applyAlignment="1"/>
    <xf numFmtId="1" fontId="5" fillId="6" borderId="6" xfId="7" applyNumberFormat="1" applyFont="1" applyFill="1" applyBorder="1" applyAlignment="1">
      <alignment horizontal="center" vertical="center"/>
    </xf>
    <xf numFmtId="49" fontId="11" fillId="0" borderId="23" xfId="0" quotePrefix="1" applyNumberFormat="1" applyFont="1" applyBorder="1" applyAlignment="1">
      <alignment horizontal="center" vertical="top"/>
    </xf>
    <xf numFmtId="4" fontId="15" fillId="4" borderId="25" xfId="9" applyNumberFormat="1" applyFont="1" applyFill="1" applyBorder="1" applyAlignment="1"/>
    <xf numFmtId="164" fontId="5" fillId="0" borderId="6" xfId="1" applyFont="1" applyFill="1" applyBorder="1" applyAlignment="1">
      <alignment vertical="center" wrapText="1"/>
    </xf>
    <xf numFmtId="0" fontId="5" fillId="0" borderId="6" xfId="9" applyNumberFormat="1" applyFont="1" applyFill="1" applyBorder="1" applyAlignment="1">
      <alignment horizontal="left" vertical="top" wrapText="1"/>
    </xf>
    <xf numFmtId="164" fontId="5" fillId="0" borderId="6" xfId="0" applyNumberFormat="1" applyFont="1" applyFill="1" applyBorder="1" applyAlignment="1">
      <alignment horizontal="center" vertical="center"/>
    </xf>
    <xf numFmtId="166" fontId="5" fillId="0" borderId="21" xfId="2" applyNumberFormat="1" applyFont="1" applyFill="1" applyBorder="1" applyAlignment="1">
      <alignment horizontal="center" vertical="top"/>
    </xf>
    <xf numFmtId="4" fontId="5" fillId="0" borderId="11" xfId="2" applyNumberFormat="1" applyFont="1" applyFill="1" applyBorder="1" applyAlignment="1">
      <alignment vertical="center"/>
    </xf>
    <xf numFmtId="4" fontId="5" fillId="0" borderId="11" xfId="9" applyNumberFormat="1" applyFont="1" applyFill="1" applyBorder="1" applyAlignment="1">
      <alignment vertical="center" wrapText="1"/>
    </xf>
    <xf numFmtId="166" fontId="5" fillId="6" borderId="12" xfId="2" applyNumberFormat="1" applyFont="1" applyFill="1" applyBorder="1" applyAlignment="1">
      <alignment horizontal="center" vertical="top"/>
    </xf>
    <xf numFmtId="0" fontId="5" fillId="6" borderId="13" xfId="0" applyNumberFormat="1" applyFont="1" applyFill="1" applyBorder="1" applyAlignment="1">
      <alignment horizontal="left" vertical="top" wrapText="1"/>
    </xf>
    <xf numFmtId="4" fontId="5" fillId="5" borderId="13" xfId="0" applyNumberFormat="1" applyFont="1" applyFill="1" applyBorder="1" applyAlignment="1">
      <alignment vertical="center" wrapText="1"/>
    </xf>
    <xf numFmtId="4" fontId="5" fillId="5" borderId="14" xfId="9" applyNumberFormat="1" applyFont="1" applyFill="1" applyBorder="1" applyAlignment="1">
      <alignment vertical="center" wrapText="1"/>
    </xf>
    <xf numFmtId="4" fontId="5" fillId="0" borderId="6" xfId="0" applyNumberFormat="1" applyFont="1" applyFill="1" applyBorder="1" applyAlignment="1">
      <alignment vertical="top" wrapText="1"/>
    </xf>
    <xf numFmtId="4" fontId="5" fillId="0" borderId="6" xfId="0" applyNumberFormat="1" applyFont="1" applyFill="1" applyBorder="1" applyAlignment="1">
      <alignment vertical="center" wrapText="1"/>
    </xf>
    <xf numFmtId="1" fontId="5" fillId="0" borderId="6" xfId="7" applyNumberFormat="1" applyFont="1" applyFill="1" applyBorder="1" applyAlignment="1">
      <alignment horizontal="center" vertical="center"/>
    </xf>
    <xf numFmtId="1" fontId="5" fillId="0" borderId="6" xfId="7" applyNumberFormat="1" applyFont="1" applyFill="1" applyBorder="1" applyAlignment="1">
      <alignment vertical="center"/>
    </xf>
    <xf numFmtId="9" fontId="5" fillId="0" borderId="6" xfId="10" applyFont="1" applyFill="1" applyBorder="1" applyAlignment="1">
      <alignment horizontal="justify" vertical="top" wrapText="1"/>
    </xf>
    <xf numFmtId="9" fontId="5" fillId="0" borderId="6" xfId="10" applyFont="1" applyFill="1" applyBorder="1" applyAlignment="1">
      <alignment horizontal="center" vertical="center"/>
    </xf>
    <xf numFmtId="9" fontId="5" fillId="0" borderId="0" xfId="10" applyFont="1" applyFill="1" applyBorder="1" applyAlignment="1">
      <alignment vertical="center"/>
    </xf>
    <xf numFmtId="4" fontId="8" fillId="4" borderId="28" xfId="9" applyNumberFormat="1" applyFont="1" applyFill="1" applyBorder="1" applyAlignment="1">
      <alignment horizontal="left" vertical="center" wrapText="1"/>
    </xf>
    <xf numFmtId="168" fontId="9" fillId="4" borderId="32" xfId="9" applyNumberFormat="1" applyFont="1" applyFill="1" applyBorder="1" applyAlignment="1">
      <alignment horizontal="right"/>
    </xf>
    <xf numFmtId="0" fontId="9" fillId="4" borderId="33" xfId="9" applyNumberFormat="1" applyFont="1" applyFill="1" applyBorder="1" applyAlignment="1">
      <alignment horizontal="right"/>
    </xf>
    <xf numFmtId="4" fontId="8" fillId="4" borderId="33" xfId="9" applyNumberFormat="1" applyFont="1" applyFill="1" applyBorder="1" applyAlignment="1">
      <alignment vertical="center" wrapText="1"/>
    </xf>
    <xf numFmtId="167" fontId="9" fillId="4" borderId="33" xfId="9" applyNumberFormat="1" applyFont="1" applyFill="1" applyBorder="1" applyAlignment="1">
      <alignment horizontal="right"/>
    </xf>
    <xf numFmtId="167" fontId="9" fillId="4" borderId="34" xfId="9" applyNumberFormat="1" applyFont="1" applyFill="1" applyBorder="1" applyAlignment="1">
      <alignment horizontal="right"/>
    </xf>
    <xf numFmtId="167" fontId="9" fillId="4" borderId="0" xfId="9" applyNumberFormat="1" applyFont="1" applyFill="1" applyBorder="1" applyAlignment="1">
      <alignment horizontal="center"/>
    </xf>
    <xf numFmtId="165" fontId="5" fillId="0" borderId="8" xfId="5" applyNumberFormat="1" applyFont="1" applyFill="1" applyBorder="1" applyAlignment="1">
      <alignment horizontal="justify" vertical="top" wrapText="1"/>
    </xf>
    <xf numFmtId="1" fontId="5" fillId="0" borderId="8" xfId="7" applyNumberFormat="1" applyFont="1" applyFill="1" applyBorder="1" applyAlignment="1">
      <alignment horizontal="center" vertical="center"/>
    </xf>
    <xf numFmtId="1" fontId="5" fillId="0" borderId="8" xfId="7" applyNumberFormat="1" applyFont="1" applyFill="1" applyBorder="1" applyAlignment="1">
      <alignment vertical="center"/>
    </xf>
    <xf numFmtId="165" fontId="5" fillId="0" borderId="8" xfId="5" applyNumberFormat="1" applyFont="1" applyFill="1" applyBorder="1" applyAlignment="1">
      <alignment horizontal="right" vertical="center" wrapText="1"/>
    </xf>
    <xf numFmtId="165" fontId="5" fillId="0" borderId="9" xfId="5" applyNumberFormat="1" applyFont="1" applyFill="1" applyBorder="1" applyAlignment="1">
      <alignment horizontal="right" vertical="center" wrapText="1"/>
    </xf>
    <xf numFmtId="4" fontId="5" fillId="0" borderId="6" xfId="9" applyNumberFormat="1" applyFont="1" applyFill="1" applyBorder="1" applyAlignment="1">
      <alignment vertical="center" wrapText="1"/>
    </xf>
    <xf numFmtId="166" fontId="5" fillId="0" borderId="6" xfId="7" applyNumberFormat="1" applyFont="1" applyFill="1" applyBorder="1" applyAlignment="1">
      <alignment vertical="center"/>
    </xf>
    <xf numFmtId="4" fontId="5" fillId="0" borderId="6" xfId="0" applyNumberFormat="1" applyFont="1" applyFill="1" applyBorder="1" applyAlignment="1">
      <alignment horizontal="left" vertical="top" wrapText="1"/>
    </xf>
    <xf numFmtId="4" fontId="8" fillId="4" borderId="29" xfId="9" applyNumberFormat="1" applyFont="1" applyFill="1" applyBorder="1" applyAlignment="1">
      <alignment horizontal="left" vertical="center" wrapText="1"/>
    </xf>
    <xf numFmtId="4" fontId="8" fillId="4" borderId="30" xfId="9" applyNumberFormat="1" applyFont="1" applyFill="1" applyBorder="1" applyAlignment="1">
      <alignment horizontal="left" vertical="center" wrapText="1"/>
    </xf>
    <xf numFmtId="4" fontId="8" fillId="4" borderId="31" xfId="9" applyNumberFormat="1" applyFont="1" applyFill="1" applyBorder="1" applyAlignment="1">
      <alignment horizontal="left" vertical="center" wrapText="1"/>
    </xf>
    <xf numFmtId="165" fontId="9" fillId="4" borderId="4" xfId="9" applyNumberFormat="1" applyFont="1" applyFill="1" applyBorder="1" applyAlignment="1">
      <alignment horizontal="center" vertical="center"/>
    </xf>
    <xf numFmtId="165" fontId="9" fillId="4" borderId="0" xfId="9" applyNumberFormat="1" applyFont="1" applyFill="1" applyBorder="1" applyAlignment="1">
      <alignment horizontal="center" vertical="center"/>
    </xf>
    <xf numFmtId="165" fontId="9" fillId="4" borderId="5" xfId="9" applyNumberFormat="1" applyFont="1" applyFill="1" applyBorder="1" applyAlignment="1">
      <alignment horizontal="center" vertical="center"/>
    </xf>
    <xf numFmtId="0" fontId="9" fillId="4" borderId="4" xfId="9" applyNumberFormat="1" applyFont="1" applyFill="1" applyBorder="1" applyAlignment="1">
      <alignment horizontal="center"/>
    </xf>
    <xf numFmtId="0" fontId="9" fillId="4" borderId="0" xfId="9" applyNumberFormat="1" applyFont="1" applyFill="1" applyBorder="1" applyAlignment="1">
      <alignment horizontal="center"/>
    </xf>
    <xf numFmtId="4" fontId="8" fillId="4" borderId="16" xfId="9" applyNumberFormat="1" applyFont="1" applyFill="1" applyBorder="1" applyAlignment="1">
      <alignment horizontal="left" vertical="center" wrapText="1"/>
    </xf>
    <xf numFmtId="4" fontId="8" fillId="4" borderId="17" xfId="9" applyNumberFormat="1" applyFont="1" applyFill="1" applyBorder="1" applyAlignment="1">
      <alignment horizontal="left" vertical="center" wrapText="1"/>
    </xf>
    <xf numFmtId="4" fontId="8" fillId="4" borderId="18" xfId="9" applyNumberFormat="1" applyFont="1" applyFill="1" applyBorder="1" applyAlignment="1">
      <alignment horizontal="left" vertical="center" wrapText="1"/>
    </xf>
    <xf numFmtId="165" fontId="12" fillId="2" borderId="0" xfId="2" applyNumberFormat="1" applyFont="1" applyFill="1" applyBorder="1" applyAlignment="1">
      <alignment horizontal="center" vertical="center"/>
    </xf>
    <xf numFmtId="165" fontId="16" fillId="2" borderId="0" xfId="2" applyNumberFormat="1" applyFont="1" applyFill="1" applyBorder="1" applyAlignment="1">
      <alignment horizontal="center" vertical="center"/>
    </xf>
    <xf numFmtId="49" fontId="5" fillId="2" borderId="0" xfId="2" applyNumberFormat="1" applyFont="1" applyFill="1" applyBorder="1" applyAlignment="1">
      <alignment horizontal="center" vertical="center"/>
    </xf>
    <xf numFmtId="164" fontId="11" fillId="0" borderId="24" xfId="0" applyNumberFormat="1" applyFont="1" applyBorder="1" applyAlignment="1">
      <alignment horizontal="right" vertical="center"/>
    </xf>
    <xf numFmtId="0" fontId="7" fillId="0" borderId="24" xfId="0" applyFont="1" applyBorder="1"/>
  </cellXfs>
  <cellStyles count="11">
    <cellStyle name="Comma" xfId="1" builtinId="3"/>
    <cellStyle name="Comma 10" xfId="7"/>
    <cellStyle name="Comma 11" xfId="3"/>
    <cellStyle name="Comma 5" xfId="8"/>
    <cellStyle name="Normal" xfId="0" builtinId="0"/>
    <cellStyle name="Normal 2" xfId="2"/>
    <cellStyle name="Normal 3 2 2" xfId="4"/>
    <cellStyle name="Normal 3 3" xfId="6"/>
    <cellStyle name="Normal 5" xfId="9"/>
    <cellStyle name="Normal_Copy of ADDIS ABABA Total Bill of Qty for Expansive soil" xfId="5"/>
    <cellStyle name="Percent"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34</xdr:row>
      <xdr:rowOff>0</xdr:rowOff>
    </xdr:from>
    <xdr:to>
      <xdr:col>6</xdr:col>
      <xdr:colOff>304800</xdr:colOff>
      <xdr:row>34</xdr:row>
      <xdr:rowOff>304800</xdr:rowOff>
    </xdr:to>
    <xdr:sp macro="" textlink="">
      <xdr:nvSpPr>
        <xdr:cNvPr id="2051" name="AutoShape 3" descr="Crompton HIGHSPEED AURA 1200 mm (48 inch) Ceiling Fan (Ivory Deluxe) Star  rated energy efficient fans"/>
        <xdr:cNvSpPr>
          <a:spLocks noChangeAspect="1" noChangeArrowheads="1"/>
        </xdr:cNvSpPr>
      </xdr:nvSpPr>
      <xdr:spPr bwMode="auto">
        <a:xfrm>
          <a:off x="9913620" y="889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uamm/AppData/Roaming/Microsoft/Excel/Fixed%20Price%20Z1%20HC%20BOQ%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wa"/>
      <sheetName val="Sum"/>
      <sheetName val="PROJECT TRACKING"/>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 val="Phase I list"/>
      <sheetName val="Grand Summary"/>
      <sheetName val="IP(NExp)"/>
      <sheetName val="OPD(NExp)"/>
      <sheetName val=" WR(NExp)"/>
      <sheetName val="TO(NExp)"/>
      <sheetName val="VIP.LAT"/>
      <sheetName val="VIP. SH"/>
      <sheetName val="Medical Store(NExp)"/>
      <sheetName val="Incinerator(NExp)"/>
      <sheetName val="Fence(NExp)"/>
      <sheetName val="Placenta Pit(NExp)"/>
      <sheetName val="Summary (NExp)"/>
      <sheetName val="SN SW"/>
      <sheetName val="IP (Exp)"/>
      <sheetName val="OPD (Exp)"/>
      <sheetName val=" WR (Exp)"/>
      <sheetName val="TO (Exp)"/>
      <sheetName val="Medical Store(Exp)"/>
      <sheetName val="Incinerator(Exp)"/>
      <sheetName val="Fence(Exp)"/>
      <sheetName val="Placenta Pit(Exp)"/>
      <sheetName val="Summary (Exp)"/>
      <sheetName val="Sheet10"/>
      <sheetName val="Productio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20"/>
  <sheetViews>
    <sheetView topLeftCell="A10" zoomScaleNormal="100" workbookViewId="0">
      <selection activeCell="D13" sqref="D13"/>
    </sheetView>
  </sheetViews>
  <sheetFormatPr defaultRowHeight="14.4"/>
  <cols>
    <col min="1" max="1" width="15.44140625" customWidth="1"/>
    <col min="2" max="2" width="40.88671875" customWidth="1"/>
    <col min="3" max="3" width="16.33203125" customWidth="1"/>
    <col min="4" max="4" width="20.21875" customWidth="1"/>
    <col min="5" max="5" width="20.6640625" customWidth="1"/>
  </cols>
  <sheetData>
    <row r="1" spans="1:6" s="5" customFormat="1">
      <c r="A1" s="1"/>
      <c r="B1" s="2"/>
      <c r="C1" s="3"/>
      <c r="D1" s="3"/>
      <c r="E1" s="3"/>
      <c r="F1" s="4"/>
    </row>
    <row r="2" spans="1:6" s="5" customFormat="1">
      <c r="A2" s="140"/>
      <c r="B2" s="141"/>
      <c r="C2" s="141"/>
      <c r="D2" s="141"/>
      <c r="E2" s="141"/>
      <c r="F2" s="6"/>
    </row>
    <row r="3" spans="1:6" s="5" customFormat="1">
      <c r="A3" s="137" t="s">
        <v>44</v>
      </c>
      <c r="B3" s="138"/>
      <c r="C3" s="138"/>
      <c r="D3" s="138"/>
      <c r="E3" s="138"/>
      <c r="F3" s="139"/>
    </row>
    <row r="4" spans="1:6" s="5" customFormat="1">
      <c r="A4" s="137" t="s">
        <v>10</v>
      </c>
      <c r="B4" s="138"/>
      <c r="C4" s="138"/>
      <c r="D4" s="138"/>
      <c r="E4" s="138"/>
      <c r="F4" s="139"/>
    </row>
    <row r="5" spans="1:6" s="5" customFormat="1">
      <c r="A5" s="137" t="s">
        <v>43</v>
      </c>
      <c r="B5" s="138"/>
      <c r="C5" s="138"/>
      <c r="D5" s="138"/>
      <c r="E5" s="138"/>
      <c r="F5" s="139"/>
    </row>
    <row r="6" spans="1:6" s="5" customFormat="1">
      <c r="A6" s="7"/>
      <c r="B6" s="8"/>
      <c r="C6" s="9"/>
      <c r="D6" s="9"/>
      <c r="E6" s="9"/>
      <c r="F6" s="6"/>
    </row>
    <row r="7" spans="1:6" s="10" customFormat="1" ht="30" customHeight="1">
      <c r="A7" s="27" t="s">
        <v>11</v>
      </c>
      <c r="B7" s="142" t="s">
        <v>45</v>
      </c>
      <c r="C7" s="143"/>
      <c r="D7" s="143"/>
      <c r="E7" s="143"/>
      <c r="F7" s="144"/>
    </row>
    <row r="8" spans="1:6" s="10" customFormat="1" ht="24.9" customHeight="1">
      <c r="A8" s="28" t="s">
        <v>12</v>
      </c>
      <c r="B8" s="142" t="s">
        <v>29</v>
      </c>
      <c r="C8" s="143"/>
      <c r="D8" s="143"/>
      <c r="E8" s="143"/>
      <c r="F8" s="144"/>
    </row>
    <row r="9" spans="1:6" s="10" customFormat="1" ht="24.9" customHeight="1">
      <c r="A9" s="28" t="s">
        <v>13</v>
      </c>
      <c r="B9" s="142" t="s">
        <v>14</v>
      </c>
      <c r="C9" s="143"/>
      <c r="D9" s="143"/>
      <c r="E9" s="143"/>
      <c r="F9" s="144"/>
    </row>
    <row r="10" spans="1:6" s="10" customFormat="1" ht="25.2" customHeight="1">
      <c r="A10" s="28" t="s">
        <v>15</v>
      </c>
      <c r="B10" s="142"/>
      <c r="C10" s="143"/>
      <c r="D10" s="143"/>
      <c r="E10" s="143"/>
      <c r="F10" s="144"/>
    </row>
    <row r="11" spans="1:6" s="10" customFormat="1" ht="30.6" customHeight="1">
      <c r="A11" s="119" t="s">
        <v>16</v>
      </c>
      <c r="B11" s="134" t="s">
        <v>46</v>
      </c>
      <c r="C11" s="135"/>
      <c r="D11" s="135"/>
      <c r="E11" s="135"/>
      <c r="F11" s="136"/>
    </row>
    <row r="12" spans="1:6" s="10" customFormat="1" ht="21.75" customHeight="1">
      <c r="A12" s="11"/>
      <c r="B12" s="12"/>
      <c r="C12" s="13"/>
      <c r="D12" s="125" t="s">
        <v>47</v>
      </c>
      <c r="E12" s="125"/>
      <c r="F12" s="14"/>
    </row>
    <row r="13" spans="1:6" s="10" customFormat="1" ht="21.75" customHeight="1">
      <c r="A13" s="15">
        <v>1</v>
      </c>
      <c r="B13" s="24" t="s">
        <v>24</v>
      </c>
      <c r="C13" s="25"/>
      <c r="D13" s="16">
        <f>'Terkidi Maternity updated BOQ'!E17</f>
        <v>0</v>
      </c>
      <c r="E13" s="16"/>
      <c r="F13" s="14"/>
    </row>
    <row r="14" spans="1:6" s="10" customFormat="1" ht="21.75" customHeight="1">
      <c r="A14" s="15"/>
      <c r="C14" s="25"/>
      <c r="D14" s="17"/>
      <c r="E14" s="17"/>
      <c r="F14" s="14"/>
    </row>
    <row r="15" spans="1:6" s="10" customFormat="1" ht="21.75" customHeight="1">
      <c r="A15" s="15"/>
      <c r="B15" s="18" t="s">
        <v>17</v>
      </c>
      <c r="C15" s="25"/>
      <c r="D15" s="16">
        <f>SUM(D13:D13)</f>
        <v>0</v>
      </c>
      <c r="E15" s="16"/>
      <c r="F15" s="14"/>
    </row>
    <row r="16" spans="1:6" s="10" customFormat="1" ht="21.75" customHeight="1">
      <c r="A16" s="15"/>
      <c r="B16" s="19"/>
      <c r="C16" s="25"/>
      <c r="D16" s="16"/>
      <c r="E16" s="16"/>
      <c r="F16" s="14"/>
    </row>
    <row r="17" spans="1:241" s="10" customFormat="1" ht="21.75" customHeight="1">
      <c r="A17" s="15"/>
      <c r="B17" s="18" t="s">
        <v>18</v>
      </c>
      <c r="C17" s="25"/>
      <c r="D17" s="16">
        <f>D15*0.15</f>
        <v>0</v>
      </c>
      <c r="E17" s="16"/>
      <c r="F17" s="14"/>
    </row>
    <row r="18" spans="1:241" s="10" customFormat="1" ht="24.9" customHeight="1">
      <c r="A18" s="15"/>
      <c r="B18" s="18"/>
      <c r="C18" s="25"/>
      <c r="D18" s="17"/>
      <c r="E18" s="17"/>
      <c r="F18" s="14"/>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row>
    <row r="19" spans="1:241" s="23" customFormat="1" ht="18.600000000000001" customHeight="1">
      <c r="A19" s="15"/>
      <c r="B19" s="18" t="s">
        <v>19</v>
      </c>
      <c r="C19" s="25"/>
      <c r="D19" s="20">
        <f>D15+D17</f>
        <v>0</v>
      </c>
      <c r="E19" s="20"/>
      <c r="F19" s="14"/>
      <c r="G19" s="21"/>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row>
    <row r="20" spans="1:241" s="23" customFormat="1" ht="18.600000000000001" customHeight="1" thickBot="1">
      <c r="A20" s="120"/>
      <c r="B20" s="121"/>
      <c r="C20" s="122"/>
      <c r="D20" s="121"/>
      <c r="E20" s="123"/>
      <c r="F20" s="124"/>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row>
  </sheetData>
  <mergeCells count="9">
    <mergeCell ref="B11:F11"/>
    <mergeCell ref="A3:F3"/>
    <mergeCell ref="A4:F4"/>
    <mergeCell ref="A5:F5"/>
    <mergeCell ref="A2:E2"/>
    <mergeCell ref="B7:F7"/>
    <mergeCell ref="B8:F8"/>
    <mergeCell ref="B9:F9"/>
    <mergeCell ref="B10:F10"/>
  </mergeCells>
  <pageMargins left="0.7" right="0.7" top="0.75" bottom="0.7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J54"/>
  <sheetViews>
    <sheetView tabSelected="1" view="pageBreakPreview" topLeftCell="B13" zoomScale="60" zoomScaleNormal="100" workbookViewId="0">
      <selection activeCell="B4" sqref="B4:E4"/>
    </sheetView>
  </sheetViews>
  <sheetFormatPr defaultColWidth="9.109375" defaultRowHeight="14.4"/>
  <cols>
    <col min="1" max="1" width="6.88671875" style="70" bestFit="1" customWidth="1"/>
    <col min="2" max="2" width="67.88671875" style="71" customWidth="1"/>
    <col min="3" max="3" width="8.6640625" style="72" customWidth="1"/>
    <col min="4" max="4" width="10.5546875" style="73" customWidth="1"/>
    <col min="5" max="5" width="15.109375" style="74" bestFit="1" customWidth="1"/>
    <col min="6" max="6" width="13.88671875" style="35" customWidth="1"/>
    <col min="7" max="7" width="18.33203125" style="35" customWidth="1"/>
    <col min="8" max="8" width="9.109375" style="35"/>
    <col min="9" max="9" width="11.6640625" style="35" bestFit="1" customWidth="1"/>
    <col min="10" max="16384" width="9.109375" style="35"/>
  </cols>
  <sheetData>
    <row r="1" spans="1:6">
      <c r="A1" s="29"/>
      <c r="B1" s="30"/>
      <c r="C1" s="31"/>
      <c r="D1" s="32"/>
      <c r="E1" s="33"/>
      <c r="F1" s="34"/>
    </row>
    <row r="2" spans="1:6" s="42" customFormat="1" ht="15.75" customHeight="1">
      <c r="A2" s="36"/>
      <c r="B2" s="37"/>
      <c r="C2" s="38"/>
      <c r="D2" s="39"/>
      <c r="E2" s="40"/>
      <c r="F2" s="41"/>
    </row>
    <row r="3" spans="1:6" s="42" customFormat="1" ht="15.75" customHeight="1">
      <c r="A3" s="43"/>
      <c r="B3" s="44"/>
      <c r="C3" s="45"/>
      <c r="D3" s="46"/>
      <c r="E3" s="47"/>
      <c r="F3" s="48"/>
    </row>
    <row r="4" spans="1:6" s="42" customFormat="1" ht="15.75" customHeight="1">
      <c r="A4" s="43"/>
      <c r="B4" s="145" t="s">
        <v>0</v>
      </c>
      <c r="C4" s="145"/>
      <c r="D4" s="145"/>
      <c r="E4" s="145"/>
      <c r="F4" s="48"/>
    </row>
    <row r="5" spans="1:6" s="42" customFormat="1" ht="15.75" customHeight="1">
      <c r="A5" s="43"/>
      <c r="B5" s="44"/>
      <c r="C5" s="45"/>
      <c r="D5" s="46"/>
      <c r="E5" s="47"/>
      <c r="F5" s="48"/>
    </row>
    <row r="6" spans="1:6" s="42" customFormat="1" ht="15.75" customHeight="1">
      <c r="A6" s="43"/>
      <c r="B6" s="145" t="s">
        <v>22</v>
      </c>
      <c r="C6" s="145"/>
      <c r="D6" s="145"/>
      <c r="E6" s="145"/>
      <c r="F6" s="48"/>
    </row>
    <row r="7" spans="1:6" s="42" customFormat="1" ht="15.75" customHeight="1">
      <c r="A7" s="43"/>
      <c r="B7" s="45"/>
      <c r="C7" s="45"/>
      <c r="D7" s="49"/>
      <c r="E7" s="45"/>
      <c r="F7" s="48"/>
    </row>
    <row r="8" spans="1:6" s="42" customFormat="1" ht="15.75" customHeight="1">
      <c r="A8" s="43"/>
      <c r="B8" s="146" t="s">
        <v>24</v>
      </c>
      <c r="C8" s="146"/>
      <c r="D8" s="146"/>
      <c r="E8" s="146"/>
      <c r="F8" s="48"/>
    </row>
    <row r="9" spans="1:6" s="42" customFormat="1" ht="15.75" customHeight="1">
      <c r="A9" s="43"/>
      <c r="B9" s="37"/>
      <c r="C9" s="37"/>
      <c r="D9" s="39"/>
      <c r="E9" s="50"/>
      <c r="F9" s="48"/>
    </row>
    <row r="10" spans="1:6" s="42" customFormat="1" ht="15.75" customHeight="1">
      <c r="A10" s="43"/>
      <c r="B10" s="147"/>
      <c r="C10" s="147"/>
      <c r="D10" s="147"/>
      <c r="E10" s="147"/>
      <c r="F10" s="48"/>
    </row>
    <row r="11" spans="1:6" s="42" customFormat="1" ht="15.75" customHeight="1">
      <c r="A11" s="43"/>
      <c r="B11" s="37"/>
      <c r="C11" s="37"/>
      <c r="D11" s="51"/>
      <c r="E11" s="50"/>
      <c r="F11" s="48"/>
    </row>
    <row r="12" spans="1:6" s="42" customFormat="1" ht="15.75" customHeight="1">
      <c r="A12" s="43"/>
      <c r="B12" s="37"/>
      <c r="C12" s="37"/>
      <c r="D12" s="51"/>
      <c r="E12" s="50"/>
      <c r="F12" s="48"/>
    </row>
    <row r="13" spans="1:6" s="42" customFormat="1" ht="15.75" customHeight="1">
      <c r="A13" s="52"/>
      <c r="B13" s="53"/>
      <c r="C13" s="54"/>
      <c r="D13" s="55"/>
      <c r="E13" s="56"/>
      <c r="F13" s="57"/>
    </row>
    <row r="14" spans="1:6" s="42" customFormat="1" ht="15.75" customHeight="1">
      <c r="A14" s="58"/>
      <c r="B14" s="84" t="s">
        <v>1</v>
      </c>
      <c r="C14" s="59" t="s">
        <v>2</v>
      </c>
      <c r="D14" s="39"/>
      <c r="E14" s="60">
        <f>F43</f>
        <v>0</v>
      </c>
      <c r="F14" s="61"/>
    </row>
    <row r="15" spans="1:6" s="42" customFormat="1" ht="15.75" customHeight="1">
      <c r="A15" s="58"/>
      <c r="B15" s="62"/>
      <c r="C15" s="59"/>
      <c r="D15" s="39"/>
      <c r="E15" s="63"/>
      <c r="F15" s="61"/>
    </row>
    <row r="16" spans="1:6" s="42" customFormat="1" ht="15.75" customHeight="1">
      <c r="A16" s="64"/>
      <c r="B16" s="65"/>
      <c r="C16" s="65"/>
      <c r="D16" s="39"/>
      <c r="E16" s="63"/>
      <c r="F16" s="61"/>
    </row>
    <row r="17" spans="1:244" s="42" customFormat="1" ht="15.75" customHeight="1">
      <c r="A17" s="64"/>
      <c r="B17" s="40" t="s">
        <v>30</v>
      </c>
      <c r="C17" s="59" t="s">
        <v>2</v>
      </c>
      <c r="D17" s="39"/>
      <c r="E17" s="60">
        <f>E14</f>
        <v>0</v>
      </c>
      <c r="F17" s="61"/>
    </row>
    <row r="18" spans="1:244" s="42" customFormat="1" ht="15.75" customHeight="1">
      <c r="A18" s="64"/>
      <c r="B18" s="66"/>
      <c r="C18" s="59"/>
      <c r="D18" s="39"/>
      <c r="E18" s="63"/>
      <c r="F18" s="61"/>
    </row>
    <row r="19" spans="1:244" s="42" customFormat="1" ht="21" customHeight="1">
      <c r="A19" s="43"/>
      <c r="B19" s="40" t="s">
        <v>3</v>
      </c>
      <c r="C19" s="59" t="s">
        <v>2</v>
      </c>
      <c r="D19" s="39"/>
      <c r="E19" s="67">
        <f>E17*15%</f>
        <v>0</v>
      </c>
      <c r="F19" s="61"/>
    </row>
    <row r="20" spans="1:244" s="42" customFormat="1" ht="21" customHeight="1">
      <c r="A20" s="43"/>
      <c r="B20" s="40"/>
      <c r="C20" s="59"/>
      <c r="D20" s="39"/>
      <c r="E20" s="37"/>
      <c r="F20" s="61"/>
    </row>
    <row r="21" spans="1:244" s="42" customFormat="1" ht="23.25" customHeight="1">
      <c r="A21" s="43"/>
      <c r="B21" s="40" t="s">
        <v>31</v>
      </c>
      <c r="C21" s="59" t="s">
        <v>2</v>
      </c>
      <c r="D21" s="39"/>
      <c r="E21" s="67">
        <f>E19+E17</f>
        <v>0</v>
      </c>
      <c r="F21" s="61"/>
    </row>
    <row r="22" spans="1:244" s="42" customFormat="1" ht="15.75" customHeight="1">
      <c r="A22" s="43"/>
      <c r="B22" s="37"/>
      <c r="C22" s="37"/>
      <c r="D22" s="39"/>
      <c r="E22" s="68"/>
      <c r="F22" s="61"/>
    </row>
    <row r="23" spans="1:244" s="42" customFormat="1" ht="15.75" customHeight="1">
      <c r="A23" s="43"/>
      <c r="B23" s="37"/>
      <c r="C23" s="37"/>
      <c r="D23" s="39"/>
      <c r="E23" s="37"/>
      <c r="F23" s="61"/>
    </row>
    <row r="24" spans="1:244" s="42" customFormat="1" ht="15.75" customHeight="1">
      <c r="A24" s="43"/>
      <c r="B24" s="37"/>
      <c r="C24" s="37"/>
      <c r="D24" s="39"/>
      <c r="E24" s="37"/>
      <c r="F24" s="61"/>
    </row>
    <row r="25" spans="1:244" s="42" customFormat="1" ht="15.75" customHeight="1">
      <c r="A25" s="43"/>
      <c r="B25" s="37"/>
      <c r="C25" s="37"/>
      <c r="D25" s="39"/>
      <c r="E25" s="37"/>
      <c r="F25" s="61"/>
    </row>
    <row r="26" spans="1:244" s="42" customFormat="1" ht="15.75" customHeight="1">
      <c r="A26" s="43"/>
      <c r="B26" s="37"/>
      <c r="C26" s="37"/>
      <c r="D26" s="39"/>
      <c r="E26" s="37"/>
      <c r="F26" s="61"/>
    </row>
    <row r="27" spans="1:244" s="42" customFormat="1" ht="15.75" customHeight="1" thickBot="1">
      <c r="A27" s="43"/>
      <c r="B27" s="37"/>
      <c r="C27" s="37"/>
      <c r="D27" s="39"/>
      <c r="E27" s="50"/>
      <c r="F27" s="48"/>
    </row>
    <row r="28" spans="1:244" s="42" customFormat="1" ht="29.25" customHeight="1" thickBot="1">
      <c r="A28" s="69" t="s">
        <v>32</v>
      </c>
      <c r="B28" s="88" t="s">
        <v>4</v>
      </c>
      <c r="C28" s="89" t="s">
        <v>5</v>
      </c>
      <c r="D28" s="90" t="s">
        <v>6</v>
      </c>
      <c r="E28" s="92" t="s">
        <v>33</v>
      </c>
      <c r="F28" s="91" t="s">
        <v>7</v>
      </c>
    </row>
    <row r="29" spans="1:244" s="80" customFormat="1" ht="37.5" customHeight="1">
      <c r="A29" s="105">
        <v>1</v>
      </c>
      <c r="B29" s="126" t="s">
        <v>35</v>
      </c>
      <c r="C29" s="127" t="s">
        <v>21</v>
      </c>
      <c r="D29" s="128">
        <v>6</v>
      </c>
      <c r="E29" s="129"/>
      <c r="F29" s="130">
        <f>E29*D29</f>
        <v>0</v>
      </c>
      <c r="G29" s="75"/>
      <c r="H29" s="76"/>
      <c r="I29" s="76"/>
      <c r="J29" s="76"/>
      <c r="K29" s="77"/>
      <c r="L29" s="78"/>
      <c r="M29" s="79"/>
      <c r="N29" s="75"/>
      <c r="O29" s="75"/>
      <c r="P29" s="76"/>
      <c r="Q29" s="76"/>
      <c r="R29" s="76"/>
      <c r="S29" s="77"/>
      <c r="T29" s="78"/>
      <c r="U29" s="79"/>
      <c r="V29" s="75"/>
      <c r="W29" s="75"/>
      <c r="X29" s="76"/>
      <c r="Y29" s="76"/>
      <c r="Z29" s="76"/>
      <c r="AA29" s="77"/>
      <c r="AB29" s="78"/>
      <c r="AC29" s="79"/>
      <c r="AD29" s="75"/>
      <c r="AE29" s="75"/>
      <c r="AF29" s="76"/>
      <c r="AG29" s="76"/>
      <c r="AH29" s="76"/>
      <c r="AI29" s="77"/>
      <c r="AJ29" s="78"/>
      <c r="AK29" s="79"/>
      <c r="AL29" s="75"/>
      <c r="AM29" s="75"/>
      <c r="AN29" s="76"/>
      <c r="AO29" s="76"/>
      <c r="AP29" s="76"/>
      <c r="AQ29" s="77"/>
      <c r="AR29" s="78"/>
      <c r="AS29" s="79"/>
      <c r="AT29" s="75"/>
      <c r="AU29" s="75"/>
      <c r="AV29" s="76"/>
      <c r="AW29" s="76"/>
      <c r="AX29" s="76"/>
      <c r="AY29" s="77"/>
      <c r="AZ29" s="78"/>
      <c r="BA29" s="79"/>
      <c r="BB29" s="75"/>
      <c r="BC29" s="75"/>
      <c r="BD29" s="76"/>
      <c r="BE29" s="76"/>
      <c r="BF29" s="76"/>
      <c r="BG29" s="77"/>
      <c r="BH29" s="78"/>
      <c r="BI29" s="79"/>
      <c r="BJ29" s="75"/>
      <c r="BK29" s="75"/>
      <c r="BL29" s="76"/>
      <c r="BM29" s="76"/>
      <c r="BN29" s="76"/>
      <c r="BO29" s="77"/>
      <c r="BP29" s="78"/>
      <c r="BQ29" s="79"/>
      <c r="BR29" s="75"/>
      <c r="BS29" s="75"/>
      <c r="BT29" s="76"/>
      <c r="BU29" s="76"/>
      <c r="BV29" s="76"/>
      <c r="BW29" s="77"/>
      <c r="BX29" s="78"/>
      <c r="BY29" s="79"/>
      <c r="BZ29" s="75"/>
      <c r="CA29" s="75"/>
      <c r="CB29" s="76"/>
      <c r="CC29" s="76"/>
      <c r="CD29" s="76"/>
      <c r="CE29" s="77"/>
      <c r="CF29" s="78"/>
      <c r="CG29" s="79"/>
      <c r="CH29" s="75"/>
      <c r="CI29" s="75"/>
      <c r="CJ29" s="76"/>
      <c r="CK29" s="76"/>
      <c r="CL29" s="76"/>
      <c r="CM29" s="77"/>
      <c r="CN29" s="78"/>
      <c r="CO29" s="79"/>
      <c r="CP29" s="75"/>
      <c r="CQ29" s="75"/>
      <c r="CR29" s="76"/>
      <c r="CS29" s="76"/>
      <c r="CT29" s="76"/>
      <c r="CU29" s="77"/>
      <c r="CV29" s="78"/>
      <c r="CW29" s="79"/>
      <c r="CX29" s="75"/>
      <c r="CY29" s="75"/>
      <c r="CZ29" s="76"/>
      <c r="DA29" s="76"/>
      <c r="DB29" s="76"/>
      <c r="DC29" s="77"/>
      <c r="DD29" s="78"/>
      <c r="DE29" s="79"/>
      <c r="DF29" s="75"/>
      <c r="DG29" s="75"/>
      <c r="DH29" s="76"/>
      <c r="DI29" s="76"/>
      <c r="DJ29" s="76"/>
      <c r="DK29" s="77"/>
      <c r="DL29" s="78"/>
      <c r="DM29" s="79"/>
      <c r="DN29" s="75"/>
      <c r="DO29" s="75"/>
      <c r="DP29" s="76"/>
      <c r="DQ29" s="76"/>
      <c r="DR29" s="76"/>
      <c r="DS29" s="77"/>
      <c r="DT29" s="78"/>
      <c r="DU29" s="79"/>
      <c r="DV29" s="75"/>
      <c r="DW29" s="75"/>
      <c r="DX29" s="76"/>
      <c r="DY29" s="76"/>
      <c r="DZ29" s="76"/>
      <c r="EA29" s="77"/>
      <c r="EB29" s="78"/>
      <c r="EC29" s="79"/>
      <c r="ED29" s="75"/>
      <c r="EE29" s="75"/>
      <c r="EF29" s="76"/>
      <c r="EG29" s="76"/>
      <c r="EH29" s="76"/>
      <c r="EI29" s="77"/>
      <c r="EJ29" s="78"/>
      <c r="EK29" s="79"/>
      <c r="EL29" s="75"/>
      <c r="EM29" s="75"/>
      <c r="EN29" s="76"/>
      <c r="EO29" s="76"/>
      <c r="EP29" s="76"/>
      <c r="EQ29" s="77"/>
      <c r="ER29" s="78"/>
      <c r="ES29" s="79"/>
      <c r="ET29" s="75"/>
      <c r="EU29" s="75"/>
      <c r="EV29" s="76"/>
      <c r="EW29" s="76"/>
      <c r="EX29" s="76"/>
      <c r="EY29" s="77"/>
      <c r="EZ29" s="78"/>
      <c r="FA29" s="79"/>
      <c r="FB29" s="75"/>
      <c r="FC29" s="75"/>
      <c r="FD29" s="76"/>
      <c r="FE29" s="76"/>
      <c r="FF29" s="76"/>
      <c r="FG29" s="77"/>
      <c r="FH29" s="78"/>
      <c r="FI29" s="79"/>
      <c r="FJ29" s="75"/>
      <c r="FK29" s="75"/>
      <c r="FL29" s="76"/>
      <c r="FM29" s="76"/>
      <c r="FN29" s="76"/>
      <c r="FO29" s="77"/>
      <c r="FP29" s="78"/>
      <c r="FQ29" s="79"/>
      <c r="FR29" s="75"/>
      <c r="FS29" s="75"/>
      <c r="FT29" s="76"/>
      <c r="FU29" s="76"/>
      <c r="FV29" s="76"/>
      <c r="FW29" s="77"/>
      <c r="FX29" s="78"/>
      <c r="FY29" s="79"/>
      <c r="FZ29" s="75"/>
      <c r="GA29" s="75"/>
      <c r="GB29" s="76"/>
      <c r="GC29" s="76"/>
      <c r="GD29" s="76"/>
      <c r="GE29" s="77"/>
      <c r="GF29" s="78"/>
      <c r="GG29" s="79"/>
      <c r="GH29" s="75"/>
      <c r="GI29" s="75"/>
      <c r="GJ29" s="76"/>
      <c r="GK29" s="76"/>
      <c r="GL29" s="76"/>
      <c r="GM29" s="77"/>
      <c r="GN29" s="78"/>
      <c r="GO29" s="79"/>
      <c r="GP29" s="75"/>
      <c r="GQ29" s="75"/>
      <c r="GR29" s="76"/>
      <c r="GS29" s="76"/>
      <c r="GT29" s="76"/>
      <c r="GU29" s="77"/>
      <c r="GV29" s="78"/>
      <c r="GW29" s="79"/>
      <c r="GX29" s="75"/>
      <c r="GY29" s="75"/>
      <c r="GZ29" s="76"/>
      <c r="HA29" s="76"/>
      <c r="HB29" s="76"/>
      <c r="HC29" s="77"/>
      <c r="HD29" s="78"/>
      <c r="HE29" s="79"/>
      <c r="HF29" s="75"/>
      <c r="HG29" s="75"/>
      <c r="HH29" s="76"/>
      <c r="HI29" s="76"/>
      <c r="HJ29" s="76"/>
      <c r="HK29" s="77"/>
      <c r="HL29" s="78"/>
      <c r="HM29" s="79"/>
      <c r="HN29" s="75"/>
      <c r="HO29" s="75"/>
      <c r="HP29" s="76"/>
      <c r="HQ29" s="76"/>
      <c r="HR29" s="76"/>
      <c r="HS29" s="77"/>
      <c r="HT29" s="78"/>
      <c r="HU29" s="79"/>
      <c r="HV29" s="75"/>
      <c r="HW29" s="75"/>
      <c r="HX29" s="76"/>
      <c r="HY29" s="76"/>
      <c r="HZ29" s="76"/>
      <c r="IA29" s="77"/>
      <c r="IB29" s="78"/>
      <c r="IC29" s="79"/>
      <c r="ID29" s="75"/>
      <c r="IE29" s="75"/>
      <c r="IF29" s="76"/>
      <c r="IG29" s="76"/>
      <c r="IH29" s="76"/>
      <c r="II29" s="77"/>
      <c r="IJ29" s="78"/>
    </row>
    <row r="30" spans="1:244" s="80" customFormat="1" ht="43.2">
      <c r="A30" s="93">
        <v>2</v>
      </c>
      <c r="B30" s="85" t="s">
        <v>39</v>
      </c>
      <c r="C30" s="26" t="s">
        <v>20</v>
      </c>
      <c r="D30" s="115">
        <f>(4.2*3*2+4.45*3*2)+(4.3*2+4.2*3*2)+(2.85*3*2+4.2*3*2)+(2.35*3*2+4.2*3*2)+(5.89*3*2+1.48*3*2)+(4.45*3*2+5.89*3*2)+(4.9*3*2+5.89*3*2)+(3.5*3*2+3.35*3*2)+(2.65*3*2+3.35*3*2)+(2.85*3*2+3.35*3*2)+23.59+(4*3*2+3.35*3*2)+(1.25*3*2+3.35*3*2)+(1.75*3*2+2.25*3*2)+(23.59*3*4)-7*1.2*3.2-10*3.2</f>
        <v>796.09</v>
      </c>
      <c r="E30" s="87"/>
      <c r="F30" s="106">
        <f t="shared" ref="F30:F39" si="0">E30*D30</f>
        <v>0</v>
      </c>
    </row>
    <row r="31" spans="1:244" s="80" customFormat="1" ht="37.5" customHeight="1">
      <c r="A31" s="93">
        <v>3</v>
      </c>
      <c r="B31" s="85" t="s">
        <v>36</v>
      </c>
      <c r="C31" s="114" t="s">
        <v>21</v>
      </c>
      <c r="D31" s="115">
        <v>10</v>
      </c>
      <c r="E31" s="87"/>
      <c r="F31" s="106">
        <f t="shared" si="0"/>
        <v>0</v>
      </c>
    </row>
    <row r="32" spans="1:244" s="80" customFormat="1" ht="48" customHeight="1">
      <c r="A32" s="93">
        <v>4</v>
      </c>
      <c r="B32" s="85" t="s">
        <v>8</v>
      </c>
      <c r="C32" s="26" t="s">
        <v>20</v>
      </c>
      <c r="D32" s="115">
        <f>4.9*2.15</f>
        <v>10.535</v>
      </c>
      <c r="E32" s="102"/>
      <c r="F32" s="106">
        <f t="shared" si="0"/>
        <v>0</v>
      </c>
      <c r="I32" s="81"/>
    </row>
    <row r="33" spans="1:10" s="80" customFormat="1" ht="53.4" customHeight="1">
      <c r="A33" s="93">
        <v>5</v>
      </c>
      <c r="B33" s="85" t="s">
        <v>27</v>
      </c>
      <c r="C33" s="86" t="s">
        <v>21</v>
      </c>
      <c r="D33" s="115">
        <v>20</v>
      </c>
      <c r="E33" s="87"/>
      <c r="F33" s="106">
        <f t="shared" si="0"/>
        <v>0</v>
      </c>
      <c r="G33" s="94"/>
    </row>
    <row r="34" spans="1:10" s="80" customFormat="1">
      <c r="A34" s="93">
        <v>6</v>
      </c>
      <c r="B34" s="103" t="s">
        <v>25</v>
      </c>
      <c r="C34" s="86" t="s">
        <v>21</v>
      </c>
      <c r="D34" s="131">
        <v>5</v>
      </c>
      <c r="E34" s="104"/>
      <c r="F34" s="107">
        <f>E34*D34</f>
        <v>0</v>
      </c>
    </row>
    <row r="35" spans="1:10" s="80" customFormat="1" ht="37.5" customHeight="1">
      <c r="A35" s="95">
        <v>7</v>
      </c>
      <c r="B35" s="85" t="s">
        <v>9</v>
      </c>
      <c r="C35" s="114" t="s">
        <v>21</v>
      </c>
      <c r="D35" s="115">
        <v>6</v>
      </c>
      <c r="E35" s="87"/>
      <c r="F35" s="106">
        <f t="shared" si="0"/>
        <v>0</v>
      </c>
      <c r="G35"/>
    </row>
    <row r="36" spans="1:10" s="118" customFormat="1" ht="43.2">
      <c r="A36" s="93">
        <v>8</v>
      </c>
      <c r="B36" s="116" t="s">
        <v>40</v>
      </c>
      <c r="C36" s="117" t="s">
        <v>21</v>
      </c>
      <c r="D36" s="115">
        <v>2</v>
      </c>
      <c r="E36" s="87"/>
      <c r="F36" s="106">
        <f t="shared" ref="F36" si="1">E36*D36</f>
        <v>0</v>
      </c>
    </row>
    <row r="37" spans="1:10" s="118" customFormat="1" ht="43.2">
      <c r="A37" s="93">
        <v>8</v>
      </c>
      <c r="B37" s="116" t="s">
        <v>41</v>
      </c>
      <c r="C37" s="117" t="s">
        <v>21</v>
      </c>
      <c r="D37" s="115">
        <v>1</v>
      </c>
      <c r="E37" s="87"/>
      <c r="F37" s="106">
        <f t="shared" ref="F37" si="2">E37*D37</f>
        <v>0</v>
      </c>
    </row>
    <row r="38" spans="1:10" s="80" customFormat="1" ht="43.2">
      <c r="A38" s="93">
        <v>9</v>
      </c>
      <c r="B38" s="96" t="s">
        <v>28</v>
      </c>
      <c r="C38" s="26" t="s">
        <v>20</v>
      </c>
      <c r="D38" s="132">
        <v>34.6</v>
      </c>
      <c r="E38" s="87"/>
      <c r="F38" s="106">
        <f t="shared" si="0"/>
        <v>0</v>
      </c>
    </row>
    <row r="39" spans="1:10" s="80" customFormat="1" ht="74.400000000000006" hidden="1" customHeight="1">
      <c r="A39" s="95">
        <v>10</v>
      </c>
      <c r="B39" s="85" t="s">
        <v>26</v>
      </c>
      <c r="C39" s="114" t="s">
        <v>20</v>
      </c>
      <c r="D39" s="115">
        <v>0</v>
      </c>
      <c r="E39" s="87"/>
      <c r="F39" s="106">
        <f t="shared" si="0"/>
        <v>0</v>
      </c>
    </row>
    <row r="40" spans="1:10" ht="60.75" customHeight="1">
      <c r="A40" s="95">
        <v>11</v>
      </c>
      <c r="B40" s="133" t="s">
        <v>23</v>
      </c>
      <c r="C40" s="114" t="s">
        <v>20</v>
      </c>
      <c r="D40" s="113">
        <f>(4*3.4*3+13.75*3+4.2*3*2+1.7*3)*1.1</f>
        <v>123.58500000000001</v>
      </c>
      <c r="E40" s="113"/>
      <c r="F40" s="107">
        <f t="shared" ref="F40:F42" si="3">+E40*D40</f>
        <v>0</v>
      </c>
    </row>
    <row r="41" spans="1:10" ht="42" customHeight="1">
      <c r="A41" s="93">
        <v>12</v>
      </c>
      <c r="B41" s="112" t="s">
        <v>37</v>
      </c>
      <c r="C41" s="26" t="s">
        <v>20</v>
      </c>
      <c r="D41" s="113">
        <f>10.44*3</f>
        <v>31.32</v>
      </c>
      <c r="E41" s="113"/>
      <c r="F41" s="107">
        <f t="shared" si="3"/>
        <v>0</v>
      </c>
    </row>
    <row r="42" spans="1:10" ht="74.400000000000006" hidden="1" customHeight="1" thickBot="1">
      <c r="A42" s="108">
        <v>13</v>
      </c>
      <c r="B42" s="109" t="s">
        <v>38</v>
      </c>
      <c r="C42" s="99" t="s">
        <v>21</v>
      </c>
      <c r="D42" s="110">
        <v>0</v>
      </c>
      <c r="E42" s="110">
        <v>50000</v>
      </c>
      <c r="F42" s="111">
        <f t="shared" si="3"/>
        <v>0</v>
      </c>
      <c r="G42" s="35" t="s">
        <v>42</v>
      </c>
    </row>
    <row r="43" spans="1:10" s="98" customFormat="1" ht="15.75" customHeight="1" thickBot="1">
      <c r="A43" s="100"/>
      <c r="B43" s="148" t="s">
        <v>34</v>
      </c>
      <c r="C43" s="149"/>
      <c r="D43" s="149"/>
      <c r="E43" s="149"/>
      <c r="F43" s="101">
        <f>SUM(F29:F42)</f>
        <v>0</v>
      </c>
      <c r="G43" s="97"/>
      <c r="H43" s="97"/>
      <c r="I43" s="97"/>
      <c r="J43" s="97"/>
    </row>
    <row r="54" spans="5:6">
      <c r="E54" s="82"/>
      <c r="F54" s="83"/>
    </row>
  </sheetData>
  <mergeCells count="5">
    <mergeCell ref="B4:E4"/>
    <mergeCell ref="B6:E6"/>
    <mergeCell ref="B8:E8"/>
    <mergeCell ref="B10:E10"/>
    <mergeCell ref="B43:E43"/>
  </mergeCells>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Terkidi Resume</vt:lpstr>
      <vt:lpstr>Terkidi Maternity updated BOQ</vt:lpstr>
      <vt:lpstr>'Terkidi Maternity updated BOQ'!Print_Area</vt:lpstr>
      <vt:lpstr>'Terkidi Resume'!Print_Area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cuamm</dc:creator>
  <cp:lastModifiedBy>cuamm</cp:lastModifiedBy>
  <cp:lastPrinted>2023-11-01T16:38:22Z</cp:lastPrinted>
  <dcterms:created xsi:type="dcterms:W3CDTF">2022-11-17T13:20:55Z</dcterms:created>
  <dcterms:modified xsi:type="dcterms:W3CDTF">2023-12-14T05:25:37Z</dcterms:modified>
</cp:coreProperties>
</file>